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95" i="1" l="1"/>
  <c r="I195" i="1"/>
  <c r="H195" i="1"/>
  <c r="G195" i="1"/>
  <c r="F195" i="1"/>
  <c r="J156" i="1"/>
  <c r="I156" i="1"/>
  <c r="H156" i="1"/>
  <c r="G156" i="1"/>
  <c r="F156" i="1"/>
  <c r="J137" i="1"/>
  <c r="H137" i="1"/>
  <c r="I137" i="1"/>
  <c r="G137" i="1"/>
  <c r="F137" i="1"/>
  <c r="J118" i="1"/>
  <c r="I118" i="1"/>
  <c r="H118" i="1"/>
  <c r="G118" i="1"/>
  <c r="F118" i="1"/>
  <c r="I99" i="1"/>
  <c r="J99" i="1"/>
  <c r="H99" i="1"/>
  <c r="G99" i="1"/>
  <c r="G108" i="1"/>
  <c r="F99" i="1"/>
  <c r="F108" i="1"/>
  <c r="F127" i="1"/>
  <c r="J62" i="1"/>
  <c r="I62" i="1"/>
  <c r="H62" i="1"/>
  <c r="G62" i="1"/>
  <c r="B196" i="1"/>
  <c r="A196" i="1"/>
  <c r="B186" i="1"/>
  <c r="A186" i="1"/>
  <c r="L184" i="1"/>
  <c r="J184" i="1"/>
  <c r="I184" i="1"/>
  <c r="H184" i="1"/>
  <c r="G184" i="1"/>
  <c r="F184" i="1"/>
  <c r="B176" i="1"/>
  <c r="A176" i="1"/>
  <c r="L175" i="1"/>
  <c r="J175" i="1"/>
  <c r="I175" i="1"/>
  <c r="I176" i="1" s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B128" i="1"/>
  <c r="A128" i="1"/>
  <c r="L127" i="1"/>
  <c r="L138" i="1" s="1"/>
  <c r="J127" i="1"/>
  <c r="I127" i="1"/>
  <c r="H127" i="1"/>
  <c r="G127" i="1"/>
  <c r="B119" i="1"/>
  <c r="A119" i="1"/>
  <c r="B109" i="1"/>
  <c r="A109" i="1"/>
  <c r="L108" i="1"/>
  <c r="J108" i="1"/>
  <c r="I108" i="1"/>
  <c r="H108" i="1"/>
  <c r="B100" i="1"/>
  <c r="A100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119" i="1" l="1"/>
  <c r="H138" i="1"/>
  <c r="I119" i="1"/>
  <c r="J176" i="1"/>
  <c r="H176" i="1"/>
  <c r="G176" i="1"/>
  <c r="F176" i="1"/>
  <c r="H157" i="1"/>
  <c r="J157" i="1"/>
  <c r="I157" i="1"/>
  <c r="G157" i="1"/>
  <c r="F157" i="1"/>
  <c r="J138" i="1"/>
  <c r="I138" i="1"/>
  <c r="G138" i="1"/>
  <c r="F138" i="1"/>
  <c r="J119" i="1"/>
  <c r="H119" i="1"/>
  <c r="G119" i="1"/>
  <c r="F119" i="1"/>
  <c r="L81" i="1"/>
  <c r="L62" i="1"/>
  <c r="H100" i="1"/>
  <c r="J100" i="1"/>
  <c r="I100" i="1"/>
  <c r="G100" i="1"/>
  <c r="F100" i="1"/>
  <c r="J81" i="1"/>
  <c r="I81" i="1"/>
  <c r="H81" i="1"/>
  <c r="G81" i="1"/>
  <c r="F81" i="1"/>
  <c r="I43" i="1"/>
  <c r="H43" i="1"/>
  <c r="G43" i="1"/>
  <c r="J43" i="1"/>
  <c r="F43" i="1"/>
  <c r="L43" i="1"/>
  <c r="I24" i="1"/>
  <c r="H24" i="1"/>
  <c r="L24" i="1"/>
  <c r="J24" i="1"/>
  <c r="G24" i="1"/>
  <c r="F24" i="1"/>
  <c r="F197" i="1" l="1"/>
  <c r="L197" i="1"/>
</calcChain>
</file>

<file path=xl/sharedStrings.xml><?xml version="1.0" encoding="utf-8"?>
<sst xmlns="http://schemas.openxmlformats.org/spreadsheetml/2006/main" count="273" uniqueCount="94">
  <si>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</si>
  <si>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</si>
  <si>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</si>
  <si>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</si>
  <si>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</si>
  <si>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</si>
  <si>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</si>
  <si>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</si>
  <si>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</si>
  <si>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</si>
  <si>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</si>
  <si>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</si>
  <si>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</si>
  <si>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</si>
  <si>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</si>
  <si>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</si>
  <si>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</si>
  <si>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</si>
  <si>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</si>
  <si>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</si>
  <si>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</si>
  <si>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</si>
  <si>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</si>
  <si>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</si>
  <si>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</si>
  <si>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</si>
  <si>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</si>
  <si>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</si>
  <si>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</si>
  <si>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</si>
  <si>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</si>
  <si>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</si>
  <si>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</si>
  <si>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</si>
  <si>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</si>
  <si>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</si>
  <si>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</si>
  <si>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</si>
  <si>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</si>
  <si>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</si>
  <si>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Манджиева</t>
  </si>
  <si>
    <t>чай с сахаром</t>
  </si>
  <si>
    <t>933/3/82</t>
  </si>
  <si>
    <t>176/82</t>
  </si>
  <si>
    <t>500/2</t>
  </si>
  <si>
    <t>суп лапша домашняя с фрикаделькой (гов)</t>
  </si>
  <si>
    <t>40/250</t>
  </si>
  <si>
    <t>276/98</t>
  </si>
  <si>
    <t>хлеб пшеничный</t>
  </si>
  <si>
    <t>МУП</t>
  </si>
  <si>
    <t>чай с молоком (джомба)</t>
  </si>
  <si>
    <t>30/15/10</t>
  </si>
  <si>
    <t>МУП 2005</t>
  </si>
  <si>
    <t>чай с сахаром и лимоном</t>
  </si>
  <si>
    <t>1008/3/82</t>
  </si>
  <si>
    <t>салат из свежей капусты</t>
  </si>
  <si>
    <t>81/3/82</t>
  </si>
  <si>
    <t>компот из с/фруктов</t>
  </si>
  <si>
    <t>1008/2/82</t>
  </si>
  <si>
    <t>яблоко печеное</t>
  </si>
  <si>
    <t>920/1/2010</t>
  </si>
  <si>
    <t>горячий бутерброд с сыром со слив.маслом</t>
  </si>
  <si>
    <t>борщ со свеж капустой с мясом (гов)</t>
  </si>
  <si>
    <t>250/50/10</t>
  </si>
  <si>
    <t>1234/3/98</t>
  </si>
  <si>
    <t xml:space="preserve"> </t>
  </si>
  <si>
    <t>сала из помидоров и огурцов с р/м</t>
  </si>
  <si>
    <t>80/5</t>
  </si>
  <si>
    <t>напиток из свеж.яблок</t>
  </si>
  <si>
    <t>гуляш (говядина)/рожки отварные</t>
  </si>
  <si>
    <t>160/150</t>
  </si>
  <si>
    <t>827/3/1998 753/3/82</t>
  </si>
  <si>
    <t>кулебяка с капустой/горячий бутерброд с сыром со слив.маслом</t>
  </si>
  <si>
    <t>100/55</t>
  </si>
  <si>
    <t>1312/1236/ МУП 2005</t>
  </si>
  <si>
    <t>шницель (гов) /соус смет.с том./рис припущ.с овощами</t>
  </si>
  <si>
    <t>120/150</t>
  </si>
  <si>
    <t>841/3/1998/535/2/98</t>
  </si>
  <si>
    <t>котлета рыбная/гречка отварная с кр.соусом</t>
  </si>
  <si>
    <t>90/180</t>
  </si>
  <si>
    <t>2024/744/3/82</t>
  </si>
  <si>
    <t>голень курин.запеч./пюре картофельное с кр.соусом</t>
  </si>
  <si>
    <t>100/180</t>
  </si>
  <si>
    <t>МУП 2022/ 535/2/82</t>
  </si>
  <si>
    <t>фрикаделька из говядины с кр.соусом/рис припущ.с овощами</t>
  </si>
  <si>
    <t>861/3/98/ 535/2/98</t>
  </si>
  <si>
    <t>котлета рыбная/пюре картофельное с кр.соусом</t>
  </si>
  <si>
    <t>2024/759/3/82</t>
  </si>
  <si>
    <t>голень куриная запечен./пюре картофельное с кр.соусом</t>
  </si>
  <si>
    <t>140/180</t>
  </si>
  <si>
    <t>МУП2022/753/3/82</t>
  </si>
  <si>
    <t>гуляш (гов)/рожки отварные с кр.соусом</t>
  </si>
  <si>
    <t>160/180</t>
  </si>
  <si>
    <t>827/3/98/753/3/82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</si>
</sst>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Protection="1"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49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3" borderId="3" xfId="0" applyFont="1" applyFill="1" applyBorder="1" applyAlignment="1">
      <alignment horizontal="center" vertical="top" wrapText="1"/>
    </xf>
    <xf numFmtId="0" fontId="11" fillId="4" borderId="2" xfId="0" applyFont="1" applyFill="1" applyBorder="1" applyProtection="1"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5" fillId="4" borderId="2" xfId="0" applyFont="1" applyFill="1" applyBorder="1" applyAlignment="1" applyProtection="1">
      <alignment horizontal="left"/>
      <protection locked="0"/>
    </xf>
    <xf numFmtId="0" fontId="2" fillId="4" borderId="0" xfId="0" applyFont="1" applyFill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8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Q196" sqref="Q1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9"/>
      <c r="D1" s="70"/>
      <c r="E1" s="70"/>
      <c r="F1" s="12" t="s">
        <v>16</v>
      </c>
      <c r="G1" s="2" t="s">
        <v>17</v>
      </c>
      <c r="H1" s="71" t="s">
        <v>39</v>
      </c>
      <c r="I1" s="71"/>
      <c r="J1" s="71"/>
      <c r="K1" s="71"/>
    </row>
    <row r="2" spans="1:12" ht="17.399999999999999" x14ac:dyDescent="0.25">
      <c r="A2" s="35" t="s">
        <v>6</v>
      </c>
      <c r="C2" s="2"/>
      <c r="G2" s="2" t="s">
        <v>18</v>
      </c>
      <c r="H2" s="71" t="s">
        <v>40</v>
      </c>
      <c r="I2" s="71"/>
      <c r="J2" s="71"/>
      <c r="K2" s="7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/>
      <c r="G13" s="19"/>
      <c r="H13" s="19"/>
      <c r="I13" s="19"/>
      <c r="J13" s="19"/>
      <c r="K13" s="25"/>
      <c r="L13" s="19">
        <f t="shared" ref="L13" si="0">SUM(L6:L12)</f>
        <v>0</v>
      </c>
    </row>
    <row r="14" spans="1:12" ht="39.6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72</v>
      </c>
      <c r="F14" s="62" t="s">
        <v>73</v>
      </c>
      <c r="G14" s="62">
        <v>11.18</v>
      </c>
      <c r="H14" s="62">
        <v>35.24</v>
      </c>
      <c r="I14" s="62">
        <v>60.98</v>
      </c>
      <c r="J14" s="62">
        <v>602.9</v>
      </c>
      <c r="K14" s="63" t="s">
        <v>74</v>
      </c>
      <c r="L14" s="43"/>
    </row>
    <row r="15" spans="1:12" ht="14.4" x14ac:dyDescent="0.3">
      <c r="A15" s="23"/>
      <c r="B15" s="15"/>
      <c r="C15" s="11"/>
      <c r="D15" s="7" t="s">
        <v>26</v>
      </c>
      <c r="E15" s="56"/>
      <c r="F15" s="43"/>
      <c r="G15" s="43"/>
      <c r="H15" s="43"/>
      <c r="I15" s="43"/>
      <c r="J15" s="43"/>
      <c r="K15" s="55"/>
      <c r="L15" s="43"/>
    </row>
    <row r="16" spans="1:12" ht="14.4" x14ac:dyDescent="0.3">
      <c r="A16" s="23"/>
      <c r="B16" s="15"/>
      <c r="C16" s="11"/>
      <c r="D16" s="7" t="s">
        <v>27</v>
      </c>
      <c r="E16" s="56" t="s">
        <v>45</v>
      </c>
      <c r="F16" s="57" t="s">
        <v>46</v>
      </c>
      <c r="G16" s="43">
        <v>2.8</v>
      </c>
      <c r="H16" s="43">
        <v>2.7</v>
      </c>
      <c r="I16" s="43">
        <v>2.8</v>
      </c>
      <c r="J16" s="43">
        <v>47.2</v>
      </c>
      <c r="K16" s="55" t="s">
        <v>47</v>
      </c>
      <c r="L16" s="43"/>
    </row>
    <row r="17" spans="1:12" ht="14.4" x14ac:dyDescent="0.3">
      <c r="A17" s="23"/>
      <c r="B17" s="15"/>
      <c r="C17" s="11"/>
      <c r="D17" s="7" t="s">
        <v>29</v>
      </c>
      <c r="E17" s="56"/>
      <c r="F17" s="43"/>
      <c r="G17" s="43"/>
      <c r="H17" s="43"/>
      <c r="I17" s="43"/>
      <c r="J17" s="43"/>
      <c r="K17" s="55"/>
      <c r="L17" s="43"/>
    </row>
    <row r="18" spans="1:12" ht="14.4" x14ac:dyDescent="0.3">
      <c r="A18" s="23"/>
      <c r="B18" s="15"/>
      <c r="C18" s="11"/>
      <c r="D18" s="7" t="s">
        <v>30</v>
      </c>
      <c r="E18" s="56" t="s">
        <v>50</v>
      </c>
      <c r="F18" s="43">
        <v>200</v>
      </c>
      <c r="G18" s="43">
        <v>4.03</v>
      </c>
      <c r="H18" s="43">
        <v>4.16</v>
      </c>
      <c r="I18" s="43">
        <v>6.37</v>
      </c>
      <c r="J18" s="43">
        <v>79.3</v>
      </c>
      <c r="K18" s="55" t="s">
        <v>49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2.7</v>
      </c>
      <c r="H19" s="43">
        <v>0.96</v>
      </c>
      <c r="I19" s="43">
        <v>14.7</v>
      </c>
      <c r="J19" s="43">
        <v>79.5</v>
      </c>
      <c r="K19" s="44" t="s">
        <v>49</v>
      </c>
      <c r="L19" s="43"/>
    </row>
    <row r="20" spans="1:12" ht="14.4" x14ac:dyDescent="0.3">
      <c r="A20" s="23"/>
      <c r="B20" s="15"/>
      <c r="C20" s="11"/>
      <c r="D20" s="7" t="s">
        <v>32</v>
      </c>
      <c r="E20" s="65"/>
      <c r="F20" s="65"/>
      <c r="G20" s="65"/>
      <c r="H20" s="65"/>
      <c r="I20" s="65"/>
      <c r="J20" s="65"/>
      <c r="K20" s="65"/>
      <c r="L20" s="43"/>
    </row>
    <row r="21" spans="1:12" ht="14.4" x14ac:dyDescent="0.3">
      <c r="A21" s="23"/>
      <c r="B21" s="15"/>
      <c r="C21" s="11"/>
      <c r="D21" s="6"/>
      <c r="E21" s="42"/>
      <c r="F21" s="54"/>
      <c r="G21" s="43"/>
      <c r="H21" s="43"/>
      <c r="I21" s="43"/>
      <c r="J21" s="43"/>
      <c r="K21" s="58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230</v>
      </c>
      <c r="G23" s="19">
        <f t="shared" ref="G23:J23" si="1">SUM(G14:G22)</f>
        <v>20.71</v>
      </c>
      <c r="H23" s="19">
        <f t="shared" si="1"/>
        <v>43.060000000000009</v>
      </c>
      <c r="I23" s="19">
        <f t="shared" si="1"/>
        <v>84.85</v>
      </c>
      <c r="J23" s="19">
        <f t="shared" si="1"/>
        <v>808.9</v>
      </c>
      <c r="K23" s="25"/>
      <c r="L23" s="19">
        <f t="shared" ref="L23" si="2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230</v>
      </c>
      <c r="G24" s="32">
        <f t="shared" ref="G24:J24" si="3">G13+G23</f>
        <v>20.71</v>
      </c>
      <c r="H24" s="32">
        <f t="shared" si="3"/>
        <v>43.060000000000009</v>
      </c>
      <c r="I24" s="32">
        <f t="shared" si="3"/>
        <v>84.85</v>
      </c>
      <c r="J24" s="32">
        <f t="shared" si="3"/>
        <v>808.9</v>
      </c>
      <c r="K24" s="32"/>
      <c r="L24" s="32">
        <f t="shared" ref="L24" si="4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43"/>
      <c r="G33" s="43"/>
      <c r="H33" s="43"/>
      <c r="I33" s="43"/>
      <c r="J33" s="43"/>
      <c r="K33" s="55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26.4" x14ac:dyDescent="0.3">
      <c r="A35" s="14"/>
      <c r="B35" s="15"/>
      <c r="C35" s="11"/>
      <c r="D35" s="7" t="s">
        <v>28</v>
      </c>
      <c r="E35" s="56" t="s">
        <v>69</v>
      </c>
      <c r="F35" s="43" t="s">
        <v>70</v>
      </c>
      <c r="G35" s="43">
        <v>15.9</v>
      </c>
      <c r="H35" s="43">
        <v>9</v>
      </c>
      <c r="I35" s="43">
        <v>33.53</v>
      </c>
      <c r="J35" s="43">
        <v>295.05</v>
      </c>
      <c r="K35" s="55" t="s">
        <v>71</v>
      </c>
      <c r="L35" s="43"/>
    </row>
    <row r="36" spans="1:12" ht="14.4" x14ac:dyDescent="0.3">
      <c r="A36" s="14"/>
      <c r="B36" s="15"/>
      <c r="C36" s="11"/>
      <c r="D36" s="7" t="s">
        <v>29</v>
      </c>
      <c r="E36" s="56"/>
      <c r="F36" s="57"/>
      <c r="G36" s="43"/>
      <c r="H36" s="43"/>
      <c r="I36" s="43"/>
      <c r="J36" s="43"/>
      <c r="K36" s="55"/>
      <c r="L36" s="43"/>
    </row>
    <row r="37" spans="1:12" ht="14.4" x14ac:dyDescent="0.3">
      <c r="A37" s="14"/>
      <c r="B37" s="15"/>
      <c r="C37" s="11"/>
      <c r="D37" s="7" t="s">
        <v>30</v>
      </c>
      <c r="E37" s="56" t="s">
        <v>53</v>
      </c>
      <c r="F37" s="43">
        <v>200</v>
      </c>
      <c r="G37" s="43">
        <v>0.3</v>
      </c>
      <c r="H37" s="43">
        <v>0</v>
      </c>
      <c r="I37" s="43">
        <v>6.7</v>
      </c>
      <c r="J37" s="43">
        <v>27.9</v>
      </c>
      <c r="K37" s="55" t="s">
        <v>54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48</v>
      </c>
      <c r="F38" s="43">
        <v>30</v>
      </c>
      <c r="G38" s="43">
        <v>2.7</v>
      </c>
      <c r="H38" s="43">
        <v>0.96</v>
      </c>
      <c r="I38" s="43">
        <v>14.7</v>
      </c>
      <c r="J38" s="43">
        <v>79.5</v>
      </c>
      <c r="K38" s="44" t="s">
        <v>49</v>
      </c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56"/>
      <c r="F40" s="43"/>
      <c r="G40" s="43"/>
      <c r="H40" s="43"/>
      <c r="I40" s="43"/>
      <c r="J40" s="57"/>
      <c r="K40" s="55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230</v>
      </c>
      <c r="G42" s="19">
        <f t="shared" ref="G42" si="9">SUM(G33:G41)</f>
        <v>18.899999999999999</v>
      </c>
      <c r="H42" s="19">
        <f t="shared" ref="H42" si="10">SUM(H33:H41)</f>
        <v>9.9600000000000009</v>
      </c>
      <c r="I42" s="19">
        <f t="shared" ref="I42" si="11">SUM(I33:I41)</f>
        <v>54.930000000000007</v>
      </c>
      <c r="J42" s="19">
        <f t="shared" ref="J42:L42" si="12">SUM(J33:J41)</f>
        <v>402.45</v>
      </c>
      <c r="K42" s="25"/>
      <c r="L42" s="19">
        <f t="shared" si="12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230</v>
      </c>
      <c r="G43" s="32">
        <f t="shared" ref="G43" si="13">G32+G42</f>
        <v>18.899999999999999</v>
      </c>
      <c r="H43" s="32">
        <f t="shared" ref="H43" si="14">H32+H42</f>
        <v>9.9600000000000009</v>
      </c>
      <c r="I43" s="32">
        <f t="shared" ref="I43" si="15">I32+I42</f>
        <v>54.930000000000007</v>
      </c>
      <c r="J43" s="32">
        <f t="shared" ref="J43:L43" si="16">J32+J42</f>
        <v>402.45</v>
      </c>
      <c r="K43" s="32"/>
      <c r="L43" s="32">
        <f t="shared" si="16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43"/>
      <c r="H52" s="43"/>
      <c r="I52" s="43"/>
      <c r="J52" s="43"/>
      <c r="K52" s="55"/>
      <c r="L52" s="43"/>
    </row>
    <row r="53" spans="1:12" ht="14.4" x14ac:dyDescent="0.3">
      <c r="A53" s="23"/>
      <c r="B53" s="15"/>
      <c r="C53" s="11"/>
      <c r="D53" s="7" t="s">
        <v>27</v>
      </c>
      <c r="E53" s="56"/>
      <c r="F53" s="57"/>
      <c r="G53" s="43"/>
      <c r="H53" s="43"/>
      <c r="I53" s="43"/>
      <c r="J53" s="43"/>
      <c r="K53" s="55"/>
      <c r="L53" s="43"/>
    </row>
    <row r="54" spans="1:12" ht="26.4" x14ac:dyDescent="0.3">
      <c r="A54" s="23"/>
      <c r="B54" s="15"/>
      <c r="C54" s="11"/>
      <c r="D54" s="7" t="s">
        <v>28</v>
      </c>
      <c r="E54" s="42" t="s">
        <v>75</v>
      </c>
      <c r="F54" s="43" t="s">
        <v>76</v>
      </c>
      <c r="G54" s="43">
        <v>20</v>
      </c>
      <c r="H54" s="43">
        <v>20.51</v>
      </c>
      <c r="I54" s="43">
        <v>47.76</v>
      </c>
      <c r="J54" s="43">
        <v>439.74</v>
      </c>
      <c r="K54" s="44" t="s">
        <v>77</v>
      </c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56" t="s">
        <v>50</v>
      </c>
      <c r="F56" s="43">
        <v>200</v>
      </c>
      <c r="G56" s="43">
        <v>4.03</v>
      </c>
      <c r="H56" s="43">
        <v>4.16</v>
      </c>
      <c r="I56" s="43">
        <v>6.37</v>
      </c>
      <c r="J56" s="43">
        <v>79.3</v>
      </c>
      <c r="K56" s="55" t="s">
        <v>49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48</v>
      </c>
      <c r="F57" s="43">
        <v>30</v>
      </c>
      <c r="G57" s="43">
        <v>2.7</v>
      </c>
      <c r="H57" s="43">
        <v>0.96</v>
      </c>
      <c r="I57" s="43">
        <v>14.7</v>
      </c>
      <c r="J57" s="43">
        <v>79.5</v>
      </c>
      <c r="K57" s="44" t="s">
        <v>49</v>
      </c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/>
      <c r="G61" s="19"/>
      <c r="H61" s="19"/>
      <c r="I61" s="19"/>
      <c r="J61" s="19"/>
      <c r="K61" s="25"/>
      <c r="L61" s="19">
        <f t="shared" ref="L61" si="21"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6" t="s">
        <v>4</v>
      </c>
      <c r="D62" s="67"/>
      <c r="E62" s="31"/>
      <c r="F62" s="59" t="s">
        <v>44</v>
      </c>
      <c r="G62" s="32">
        <f>SUM(G52:G61)</f>
        <v>26.73</v>
      </c>
      <c r="H62" s="32">
        <f>SUM(H52:H61)</f>
        <v>25.630000000000003</v>
      </c>
      <c r="I62" s="32">
        <f>SUM(I52:I61)</f>
        <v>68.83</v>
      </c>
      <c r="J62" s="32">
        <f>SUM(J52:J61)</f>
        <v>598.54</v>
      </c>
      <c r="K62" s="32"/>
      <c r="L62" s="32">
        <f t="shared" ref="L62" si="22"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3">SUM(G63:G69)</f>
        <v>0</v>
      </c>
      <c r="H70" s="19">
        <f t="shared" ref="H70" si="24">SUM(H63:H69)</f>
        <v>0</v>
      </c>
      <c r="I70" s="19">
        <f t="shared" ref="I70" si="25">SUM(I63:I69)</f>
        <v>0</v>
      </c>
      <c r="J70" s="19">
        <f t="shared" ref="J70:L70" si="26">SUM(J63:J69)</f>
        <v>0</v>
      </c>
      <c r="K70" s="25"/>
      <c r="L70" s="19">
        <f t="shared" si="26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55</v>
      </c>
      <c r="F71" s="43">
        <v>60</v>
      </c>
      <c r="G71" s="43">
        <v>1.6</v>
      </c>
      <c r="H71" s="43">
        <v>6.1</v>
      </c>
      <c r="I71" s="43">
        <v>6.2</v>
      </c>
      <c r="J71" s="43">
        <v>85.7</v>
      </c>
      <c r="K71" s="55" t="s">
        <v>56</v>
      </c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26.4" x14ac:dyDescent="0.3">
      <c r="A73" s="23"/>
      <c r="B73" s="15"/>
      <c r="C73" s="11"/>
      <c r="D73" s="7" t="s">
        <v>28</v>
      </c>
      <c r="E73" s="56" t="s">
        <v>78</v>
      </c>
      <c r="F73" s="57" t="s">
        <v>79</v>
      </c>
      <c r="G73" s="43">
        <v>16.63</v>
      </c>
      <c r="H73" s="43">
        <v>20.99</v>
      </c>
      <c r="I73" s="43">
        <v>35.94</v>
      </c>
      <c r="J73" s="43">
        <v>411.48</v>
      </c>
      <c r="K73" s="55" t="s">
        <v>80</v>
      </c>
      <c r="L73" s="43"/>
    </row>
    <row r="74" spans="1:12" ht="14.4" x14ac:dyDescent="0.3">
      <c r="A74" s="23"/>
      <c r="B74" s="15"/>
      <c r="C74" s="11"/>
      <c r="D74" s="7" t="s">
        <v>29</v>
      </c>
      <c r="E74" s="56"/>
      <c r="F74" s="43"/>
      <c r="G74" s="43"/>
      <c r="H74" s="43"/>
      <c r="I74" s="43"/>
      <c r="J74" s="43"/>
      <c r="K74" s="55"/>
      <c r="L74" s="43"/>
    </row>
    <row r="75" spans="1:12" ht="14.4" x14ac:dyDescent="0.3">
      <c r="A75" s="23"/>
      <c r="B75" s="15"/>
      <c r="C75" s="11"/>
      <c r="D75" s="7" t="s">
        <v>30</v>
      </c>
      <c r="E75" s="56" t="s">
        <v>57</v>
      </c>
      <c r="F75" s="43">
        <v>200</v>
      </c>
      <c r="G75" s="43">
        <v>0.1</v>
      </c>
      <c r="H75" s="43">
        <v>0.1</v>
      </c>
      <c r="I75" s="43">
        <v>153</v>
      </c>
      <c r="J75" s="43">
        <v>59.1</v>
      </c>
      <c r="K75" s="55" t="s">
        <v>42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48</v>
      </c>
      <c r="F76" s="43">
        <v>30</v>
      </c>
      <c r="G76" s="43">
        <v>2.7</v>
      </c>
      <c r="H76" s="43">
        <v>0.96</v>
      </c>
      <c r="I76" s="43">
        <v>14.7</v>
      </c>
      <c r="J76" s="43">
        <v>79.5</v>
      </c>
      <c r="K76" s="44" t="s">
        <v>49</v>
      </c>
      <c r="L76" s="43"/>
    </row>
    <row r="77" spans="1:12" ht="14.4" x14ac:dyDescent="0.3">
      <c r="A77" s="23"/>
      <c r="B77" s="15"/>
      <c r="C77" s="11"/>
      <c r="D77" s="7" t="s">
        <v>32</v>
      </c>
      <c r="E77" s="53"/>
      <c r="F77" s="53"/>
      <c r="G77" s="53"/>
      <c r="H77" s="53"/>
      <c r="I77" s="53"/>
      <c r="J77" s="53"/>
      <c r="K77" s="53"/>
      <c r="L77" s="53"/>
    </row>
    <row r="78" spans="1:12" ht="14.4" x14ac:dyDescent="0.3">
      <c r="A78" s="23"/>
      <c r="B78" s="15"/>
      <c r="C78" s="11"/>
      <c r="D78" s="6"/>
      <c r="E78" s="53"/>
      <c r="F78" s="53"/>
      <c r="G78" s="53"/>
      <c r="H78" s="53"/>
      <c r="I78" s="53"/>
      <c r="J78" s="53"/>
      <c r="K78" s="53"/>
      <c r="L78" s="5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290</v>
      </c>
      <c r="G80" s="19">
        <f t="shared" ref="G80" si="27">SUM(G71:G79)</f>
        <v>21.03</v>
      </c>
      <c r="H80" s="19">
        <f t="shared" ref="H80" si="28">SUM(H71:H79)</f>
        <v>28.15</v>
      </c>
      <c r="I80" s="19">
        <f t="shared" ref="I80" si="29">SUM(I71:I79)</f>
        <v>209.83999999999997</v>
      </c>
      <c r="J80" s="19">
        <f t="shared" ref="J80:L80" si="30">SUM(J71:J79)</f>
        <v>635.78</v>
      </c>
      <c r="K80" s="25"/>
      <c r="L80" s="19">
        <f t="shared" si="30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290</v>
      </c>
      <c r="G81" s="32">
        <f t="shared" ref="G81" si="31">G70+G80</f>
        <v>21.03</v>
      </c>
      <c r="H81" s="32">
        <f t="shared" ref="H81" si="32">H70+H80</f>
        <v>28.15</v>
      </c>
      <c r="I81" s="32">
        <f t="shared" ref="I81" si="33">I70+I80</f>
        <v>209.83999999999997</v>
      </c>
      <c r="J81" s="32">
        <f t="shared" ref="J81:L81" si="34">J70+J80</f>
        <v>635.78</v>
      </c>
      <c r="K81" s="32"/>
      <c r="L81" s="32">
        <f t="shared" si="34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5">SUM(G82:G88)</f>
        <v>0</v>
      </c>
      <c r="H89" s="19">
        <f t="shared" ref="H89" si="36">SUM(H82:H88)</f>
        <v>0</v>
      </c>
      <c r="I89" s="19">
        <f t="shared" ref="I89" si="37">SUM(I82:I88)</f>
        <v>0</v>
      </c>
      <c r="J89" s="19">
        <f t="shared" ref="J89:L89" si="38">SUM(J82:J88)</f>
        <v>0</v>
      </c>
      <c r="K89" s="25"/>
      <c r="L89" s="19">
        <f t="shared" si="38"/>
        <v>0</v>
      </c>
    </row>
    <row r="90" spans="1:12" ht="26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59</v>
      </c>
      <c r="F90" s="43">
        <v>130</v>
      </c>
      <c r="G90" s="43">
        <v>0.59</v>
      </c>
      <c r="H90" s="43">
        <v>0.35</v>
      </c>
      <c r="I90" s="43">
        <v>28.36</v>
      </c>
      <c r="J90" s="43">
        <v>105.18</v>
      </c>
      <c r="K90" s="55" t="s">
        <v>60</v>
      </c>
      <c r="L90" s="43"/>
    </row>
    <row r="91" spans="1:12" ht="14.4" x14ac:dyDescent="0.3">
      <c r="A91" s="23"/>
      <c r="B91" s="15"/>
      <c r="C91" s="11"/>
      <c r="D91" s="7" t="s">
        <v>27</v>
      </c>
      <c r="E91" s="56"/>
      <c r="F91" s="57"/>
      <c r="G91" s="43"/>
      <c r="H91" s="43"/>
      <c r="I91" s="43"/>
      <c r="J91" s="43"/>
      <c r="K91" s="55"/>
      <c r="L91" s="43"/>
    </row>
    <row r="92" spans="1:12" ht="26.4" x14ac:dyDescent="0.3">
      <c r="A92" s="23"/>
      <c r="B92" s="15"/>
      <c r="C92" s="11"/>
      <c r="D92" s="7" t="s">
        <v>28</v>
      </c>
      <c r="E92" s="42" t="s">
        <v>81</v>
      </c>
      <c r="F92" s="43" t="s">
        <v>82</v>
      </c>
      <c r="G92" s="43">
        <v>10.74</v>
      </c>
      <c r="H92" s="43">
        <v>25.6</v>
      </c>
      <c r="I92" s="43">
        <v>58.93</v>
      </c>
      <c r="J92" s="43">
        <v>317.93</v>
      </c>
      <c r="K92" s="44" t="s">
        <v>83</v>
      </c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51"/>
      <c r="L93" s="43"/>
    </row>
    <row r="94" spans="1:12" ht="14.4" x14ac:dyDescent="0.3">
      <c r="A94" s="23"/>
      <c r="B94" s="15"/>
      <c r="C94" s="11"/>
      <c r="D94" s="7" t="s">
        <v>30</v>
      </c>
      <c r="E94" s="56" t="s">
        <v>41</v>
      </c>
      <c r="F94" s="43">
        <v>200</v>
      </c>
      <c r="G94" s="43">
        <v>0.02</v>
      </c>
      <c r="H94" s="43">
        <v>0</v>
      </c>
      <c r="I94" s="43">
        <v>6.5</v>
      </c>
      <c r="J94" s="43">
        <v>26.8</v>
      </c>
      <c r="K94" s="55" t="s">
        <v>58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48</v>
      </c>
      <c r="F95" s="43">
        <v>30</v>
      </c>
      <c r="G95" s="43">
        <v>2.7</v>
      </c>
      <c r="H95" s="43">
        <v>0.96</v>
      </c>
      <c r="I95" s="43">
        <v>14.7</v>
      </c>
      <c r="J95" s="43">
        <v>79.5</v>
      </c>
      <c r="K95" s="44" t="s">
        <v>49</v>
      </c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56"/>
      <c r="F97" s="57"/>
      <c r="G97" s="43"/>
      <c r="H97" s="43"/>
      <c r="I97" s="43"/>
      <c r="J97" s="43"/>
      <c r="K97" s="58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360</v>
      </c>
      <c r="G99" s="19">
        <f>SUM(G90:G98)</f>
        <v>14.05</v>
      </c>
      <c r="H99" s="19">
        <f>SUM(H90:H98)</f>
        <v>26.910000000000004</v>
      </c>
      <c r="I99" s="19">
        <f>SUM(I90:I98)</f>
        <v>108.49</v>
      </c>
      <c r="J99" s="19">
        <f>SUM(J90:J98)</f>
        <v>529.41000000000008</v>
      </c>
      <c r="K99" s="25"/>
      <c r="L99" s="19"/>
    </row>
    <row r="100" spans="1:12" ht="15.75" customHeight="1" x14ac:dyDescent="0.25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360</v>
      </c>
      <c r="G100" s="32">
        <f t="shared" ref="G100" si="39">G89+G99</f>
        <v>14.05</v>
      </c>
      <c r="H100" s="32">
        <f t="shared" ref="H100" si="40">H89+H99</f>
        <v>26.910000000000004</v>
      </c>
      <c r="I100" s="32">
        <f t="shared" ref="I100" si="41">I89+I99</f>
        <v>108.49</v>
      </c>
      <c r="J100" s="32">
        <f t="shared" ref="J100" si="42">J89+J99</f>
        <v>529.41000000000008</v>
      </c>
      <c r="K100" s="32"/>
      <c r="L100" s="32"/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3">SUM(G101:G107)</f>
        <v>0</v>
      </c>
      <c r="H108" s="19">
        <f t="shared" si="43"/>
        <v>0</v>
      </c>
      <c r="I108" s="19">
        <f t="shared" si="43"/>
        <v>0</v>
      </c>
      <c r="J108" s="19">
        <f t="shared" si="43"/>
        <v>0</v>
      </c>
      <c r="K108" s="25"/>
      <c r="L108" s="19">
        <f t="shared" ref="L108" si="44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61</v>
      </c>
      <c r="F109" s="43" t="s">
        <v>51</v>
      </c>
      <c r="G109" s="43">
        <v>4.4800000000000004</v>
      </c>
      <c r="H109" s="43">
        <v>2064</v>
      </c>
      <c r="I109" s="43">
        <v>32.479999999999997</v>
      </c>
      <c r="J109" s="43">
        <v>332</v>
      </c>
      <c r="K109" s="55" t="s">
        <v>52</v>
      </c>
      <c r="L109" s="43"/>
    </row>
    <row r="110" spans="1:12" ht="14.4" x14ac:dyDescent="0.3">
      <c r="A110" s="23"/>
      <c r="B110" s="15"/>
      <c r="C110" s="11"/>
      <c r="D110" s="7" t="s">
        <v>27</v>
      </c>
      <c r="E110" s="52" t="s">
        <v>62</v>
      </c>
      <c r="F110" s="43" t="s">
        <v>63</v>
      </c>
      <c r="G110" s="43">
        <v>13.5</v>
      </c>
      <c r="H110" s="43">
        <v>13.5</v>
      </c>
      <c r="I110" s="43">
        <v>3.1</v>
      </c>
      <c r="J110" s="43">
        <v>188.9</v>
      </c>
      <c r="K110" s="44" t="s">
        <v>43</v>
      </c>
      <c r="L110" s="43"/>
    </row>
    <row r="111" spans="1:12" ht="14.4" x14ac:dyDescent="0.3">
      <c r="A111" s="23"/>
      <c r="B111" s="15"/>
      <c r="C111" s="11"/>
      <c r="D111" s="7" t="s">
        <v>28</v>
      </c>
      <c r="E111" s="60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60"/>
      <c r="F112" s="43"/>
      <c r="G112" s="43"/>
      <c r="H112" s="43"/>
      <c r="I112" s="43"/>
      <c r="J112" s="43"/>
      <c r="K112" s="55"/>
      <c r="L112" s="43"/>
    </row>
    <row r="113" spans="1:12" ht="14.4" x14ac:dyDescent="0.3">
      <c r="A113" s="23"/>
      <c r="B113" s="15"/>
      <c r="C113" s="11"/>
      <c r="D113" s="7" t="s">
        <v>30</v>
      </c>
      <c r="E113" s="56" t="s">
        <v>57</v>
      </c>
      <c r="F113" s="43">
        <v>200</v>
      </c>
      <c r="G113" s="43">
        <v>0.1</v>
      </c>
      <c r="H113" s="43">
        <v>0.1</v>
      </c>
      <c r="I113" s="43">
        <v>153</v>
      </c>
      <c r="J113" s="43">
        <v>59.1</v>
      </c>
      <c r="K113" s="55" t="s">
        <v>42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48</v>
      </c>
      <c r="F114" s="43">
        <v>30</v>
      </c>
      <c r="G114" s="43">
        <v>2.7</v>
      </c>
      <c r="H114" s="43">
        <v>0.96</v>
      </c>
      <c r="I114" s="43">
        <v>14.7</v>
      </c>
      <c r="J114" s="43">
        <v>79.5</v>
      </c>
      <c r="K114" s="44" t="s">
        <v>49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56"/>
      <c r="F116" s="57"/>
      <c r="G116" s="43"/>
      <c r="H116" s="43"/>
      <c r="I116" s="43"/>
      <c r="J116" s="43"/>
      <c r="K116" s="58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SUM(F113:F117)</f>
        <v>230</v>
      </c>
      <c r="G118" s="19">
        <f>SUM(G109:G117)</f>
        <v>20.78</v>
      </c>
      <c r="H118" s="19">
        <f>SUM(H109:H117)</f>
        <v>2078.56</v>
      </c>
      <c r="I118" s="19">
        <f>SUM(I109:I117)</f>
        <v>203.27999999999997</v>
      </c>
      <c r="J118" s="19">
        <f>SUM(J109:J117)</f>
        <v>659.5</v>
      </c>
      <c r="K118" s="25"/>
      <c r="L118" s="19"/>
    </row>
    <row r="119" spans="1:12" ht="14.4" x14ac:dyDescent="0.2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230</v>
      </c>
      <c r="G119" s="32">
        <f t="shared" ref="G119" si="45">G108+G118</f>
        <v>20.78</v>
      </c>
      <c r="H119" s="32">
        <f t="shared" ref="H119" si="46">H108+H118</f>
        <v>2078.56</v>
      </c>
      <c r="I119" s="32">
        <f t="shared" ref="I119" si="47">I108+I118</f>
        <v>203.27999999999997</v>
      </c>
      <c r="J119" s="32">
        <f t="shared" ref="J119:L119" si="48">J108+J118</f>
        <v>659.5</v>
      </c>
      <c r="K119" s="32"/>
      <c r="L119" s="32">
        <f t="shared" si="48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49">SUM(G120:G126)</f>
        <v>0</v>
      </c>
      <c r="H127" s="19">
        <f t="shared" si="49"/>
        <v>0</v>
      </c>
      <c r="I127" s="19">
        <f t="shared" si="49"/>
        <v>0</v>
      </c>
      <c r="J127" s="19">
        <f t="shared" si="49"/>
        <v>0</v>
      </c>
      <c r="K127" s="25"/>
      <c r="L127" s="19">
        <f t="shared" ref="L127" si="50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55</v>
      </c>
      <c r="F128" s="43">
        <v>60</v>
      </c>
      <c r="G128" s="43">
        <v>0.84</v>
      </c>
      <c r="H128" s="43">
        <v>2.76</v>
      </c>
      <c r="I128" s="43">
        <v>6.18</v>
      </c>
      <c r="J128" s="43">
        <v>52.8</v>
      </c>
      <c r="K128" s="55" t="s">
        <v>56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26.4" x14ac:dyDescent="0.3">
      <c r="A130" s="14"/>
      <c r="B130" s="15"/>
      <c r="C130" s="11"/>
      <c r="D130" s="7" t="s">
        <v>28</v>
      </c>
      <c r="E130" s="56" t="s">
        <v>84</v>
      </c>
      <c r="F130" s="57" t="s">
        <v>76</v>
      </c>
      <c r="G130" s="43">
        <v>16.809999999999999</v>
      </c>
      <c r="H130" s="43">
        <v>15.7</v>
      </c>
      <c r="I130" s="43">
        <v>41.51</v>
      </c>
      <c r="J130" s="43">
        <v>367.62</v>
      </c>
      <c r="K130" s="55" t="s">
        <v>85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56" t="s">
        <v>68</v>
      </c>
      <c r="F132" s="43">
        <v>200</v>
      </c>
      <c r="G132" s="43">
        <v>0.16</v>
      </c>
      <c r="H132" s="43">
        <v>0</v>
      </c>
      <c r="I132" s="43">
        <v>29</v>
      </c>
      <c r="J132" s="43">
        <v>111</v>
      </c>
      <c r="K132" s="55" t="s">
        <v>64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48</v>
      </c>
      <c r="F133" s="43">
        <v>30</v>
      </c>
      <c r="G133" s="43">
        <v>2.7</v>
      </c>
      <c r="H133" s="43">
        <v>0.96</v>
      </c>
      <c r="I133" s="43">
        <v>14.7</v>
      </c>
      <c r="J133" s="43">
        <v>79.5</v>
      </c>
      <c r="K133" s="44" t="s">
        <v>49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56"/>
      <c r="F135" s="54"/>
      <c r="G135" s="43"/>
      <c r="H135" s="43"/>
      <c r="I135" s="43"/>
      <c r="J135" s="43"/>
      <c r="K135" s="58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290</v>
      </c>
      <c r="G137" s="19">
        <f>SUM(G128:G136)</f>
        <v>20.509999999999998</v>
      </c>
      <c r="H137" s="19">
        <f>SUM(H128:H136)</f>
        <v>19.420000000000002</v>
      </c>
      <c r="I137" s="19">
        <f>SUM(I128:I136)</f>
        <v>91.39</v>
      </c>
      <c r="J137" s="19">
        <f>SUM(J128:J136)</f>
        <v>610.92000000000007</v>
      </c>
      <c r="K137" s="25"/>
      <c r="L137" s="19">
        <f t="shared" ref="L137" si="51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290</v>
      </c>
      <c r="G138" s="32">
        <f t="shared" ref="G138" si="52">G127+G137</f>
        <v>20.509999999999998</v>
      </c>
      <c r="H138" s="32">
        <f t="shared" ref="H138" si="53">H127+H137</f>
        <v>19.420000000000002</v>
      </c>
      <c r="I138" s="32">
        <f t="shared" ref="I138" si="54">I127+I137</f>
        <v>91.39</v>
      </c>
      <c r="J138" s="32">
        <f t="shared" ref="J138:L138" si="55">J127+J137</f>
        <v>610.92000000000007</v>
      </c>
      <c r="K138" s="32"/>
      <c r="L138" s="32">
        <f t="shared" si="55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6">SUM(G139:G145)</f>
        <v>0</v>
      </c>
      <c r="H146" s="19">
        <f t="shared" si="56"/>
        <v>0</v>
      </c>
      <c r="I146" s="19">
        <f t="shared" si="56"/>
        <v>0</v>
      </c>
      <c r="J146" s="19">
        <f t="shared" si="56"/>
        <v>0</v>
      </c>
      <c r="K146" s="25"/>
      <c r="L146" s="19">
        <f t="shared" ref="L146" si="57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54"/>
      <c r="G147" s="43"/>
      <c r="H147" s="43"/>
      <c r="I147" s="43"/>
      <c r="J147" s="43"/>
      <c r="K147" s="55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26.4" x14ac:dyDescent="0.3">
      <c r="A149" s="23"/>
      <c r="B149" s="15"/>
      <c r="C149" s="11"/>
      <c r="D149" s="7" t="s">
        <v>28</v>
      </c>
      <c r="E149" s="56" t="s">
        <v>86</v>
      </c>
      <c r="F149" s="57" t="s">
        <v>79</v>
      </c>
      <c r="G149" s="43">
        <v>14.08</v>
      </c>
      <c r="H149" s="43">
        <v>25.64</v>
      </c>
      <c r="I149" s="43">
        <v>61.14</v>
      </c>
      <c r="J149" s="43">
        <v>405.63</v>
      </c>
      <c r="K149" s="55" t="s">
        <v>87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56" t="s">
        <v>41</v>
      </c>
      <c r="F151" s="43">
        <v>200</v>
      </c>
      <c r="G151" s="43">
        <v>0.02</v>
      </c>
      <c r="H151" s="43">
        <v>0</v>
      </c>
      <c r="I151" s="43">
        <v>6.5</v>
      </c>
      <c r="J151" s="43">
        <v>26.8</v>
      </c>
      <c r="K151" s="55" t="s">
        <v>58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48</v>
      </c>
      <c r="F152" s="43">
        <v>30</v>
      </c>
      <c r="G152" s="43">
        <v>2.7</v>
      </c>
      <c r="H152" s="43">
        <v>0.96</v>
      </c>
      <c r="I152" s="43">
        <v>14.7</v>
      </c>
      <c r="J152" s="43">
        <v>79.5</v>
      </c>
      <c r="K152" s="44" t="s">
        <v>49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56"/>
      <c r="F154" s="54"/>
      <c r="G154" s="43"/>
      <c r="H154" s="43"/>
      <c r="I154" s="43"/>
      <c r="J154" s="43"/>
      <c r="K154" s="55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SUM(F149:F155)</f>
        <v>230</v>
      </c>
      <c r="G156" s="19">
        <f>SUM(G149:G155)</f>
        <v>16.8</v>
      </c>
      <c r="H156" s="19">
        <f>SUM(H149:H155)</f>
        <v>26.6</v>
      </c>
      <c r="I156" s="19">
        <f>SUM(I149:I155)</f>
        <v>82.34</v>
      </c>
      <c r="J156" s="19">
        <f>SUM(J149:J155)</f>
        <v>511.93</v>
      </c>
      <c r="K156" s="25"/>
      <c r="L156" s="19">
        <f t="shared" ref="L156" si="58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230</v>
      </c>
      <c r="G157" s="32">
        <f t="shared" ref="G157" si="59">G146+G156</f>
        <v>16.8</v>
      </c>
      <c r="H157" s="32">
        <f t="shared" ref="H157" si="60">H146+H156</f>
        <v>26.6</v>
      </c>
      <c r="I157" s="32">
        <f t="shared" ref="I157" si="61">I146+I156</f>
        <v>82.34</v>
      </c>
      <c r="J157" s="32">
        <f t="shared" ref="J157:L157" si="62">J146+J156</f>
        <v>511.93</v>
      </c>
      <c r="K157" s="32"/>
      <c r="L157" s="32">
        <f t="shared" si="62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3">SUM(G158:G164)</f>
        <v>0</v>
      </c>
      <c r="H165" s="19">
        <f t="shared" si="63"/>
        <v>0</v>
      </c>
      <c r="I165" s="19">
        <f t="shared" si="63"/>
        <v>0</v>
      </c>
      <c r="J165" s="19">
        <f t="shared" si="63"/>
        <v>0</v>
      </c>
      <c r="K165" s="25"/>
      <c r="L165" s="19">
        <f t="shared" ref="L165" si="64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66</v>
      </c>
      <c r="F166" s="43" t="s">
        <v>67</v>
      </c>
      <c r="G166" s="43">
        <v>0.8</v>
      </c>
      <c r="H166" s="43">
        <v>4.13</v>
      </c>
      <c r="I166" s="43">
        <v>2.4</v>
      </c>
      <c r="J166" s="43">
        <v>50.1</v>
      </c>
      <c r="K166" s="55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26.4" x14ac:dyDescent="0.3">
      <c r="A168" s="23"/>
      <c r="B168" s="15"/>
      <c r="C168" s="11"/>
      <c r="D168" s="7" t="s">
        <v>28</v>
      </c>
      <c r="E168" s="56" t="s">
        <v>88</v>
      </c>
      <c r="F168" s="43" t="s">
        <v>89</v>
      </c>
      <c r="G168" s="43">
        <v>14.4</v>
      </c>
      <c r="H168" s="43">
        <v>27.02</v>
      </c>
      <c r="I168" s="43">
        <v>38</v>
      </c>
      <c r="J168" s="43">
        <v>170.8</v>
      </c>
      <c r="K168" s="55" t="s">
        <v>90</v>
      </c>
      <c r="L168" s="43"/>
    </row>
    <row r="169" spans="1:12" ht="14.4" x14ac:dyDescent="0.3">
      <c r="A169" s="23"/>
      <c r="B169" s="15"/>
      <c r="C169" s="11"/>
      <c r="D169" s="7" t="s">
        <v>29</v>
      </c>
      <c r="E169" s="56"/>
      <c r="F169" s="57"/>
      <c r="G169" s="43"/>
      <c r="H169" s="43"/>
      <c r="I169" s="43"/>
      <c r="J169" s="43"/>
      <c r="K169" s="55"/>
      <c r="L169" s="43"/>
    </row>
    <row r="170" spans="1:12" ht="14.4" x14ac:dyDescent="0.3">
      <c r="A170" s="23"/>
      <c r="B170" s="15"/>
      <c r="C170" s="11"/>
      <c r="D170" s="7" t="s">
        <v>30</v>
      </c>
      <c r="E170" s="56" t="s">
        <v>50</v>
      </c>
      <c r="F170" s="43">
        <v>200</v>
      </c>
      <c r="G170" s="43">
        <v>4.03</v>
      </c>
      <c r="H170" s="43">
        <v>4.16</v>
      </c>
      <c r="I170" s="43">
        <v>6.37</v>
      </c>
      <c r="J170" s="43">
        <v>79.3</v>
      </c>
      <c r="K170" s="55" t="s">
        <v>49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48</v>
      </c>
      <c r="F171" s="43">
        <v>30</v>
      </c>
      <c r="G171" s="43">
        <v>2.7</v>
      </c>
      <c r="H171" s="43">
        <v>0.96</v>
      </c>
      <c r="I171" s="43">
        <v>14.7</v>
      </c>
      <c r="J171" s="43">
        <v>79.5</v>
      </c>
      <c r="K171" s="44" t="s">
        <v>49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56"/>
      <c r="F173" s="43"/>
      <c r="G173" s="43"/>
      <c r="H173" s="43"/>
      <c r="I173" s="43"/>
      <c r="J173" s="57"/>
      <c r="K173" s="55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230</v>
      </c>
      <c r="G175" s="19">
        <f t="shared" ref="G175:J175" si="65">SUM(G166:G174)</f>
        <v>21.93</v>
      </c>
      <c r="H175" s="19">
        <f t="shared" si="65"/>
        <v>36.270000000000003</v>
      </c>
      <c r="I175" s="19">
        <f t="shared" si="65"/>
        <v>61.47</v>
      </c>
      <c r="J175" s="19">
        <f t="shared" si="65"/>
        <v>379.7</v>
      </c>
      <c r="K175" s="25"/>
      <c r="L175" s="19">
        <f t="shared" ref="L175" si="66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230</v>
      </c>
      <c r="G176" s="32">
        <f t="shared" ref="G176" si="67">G165+G175</f>
        <v>21.93</v>
      </c>
      <c r="H176" s="32">
        <f t="shared" ref="H176" si="68">H165+H175</f>
        <v>36.270000000000003</v>
      </c>
      <c r="I176" s="32">
        <f>I165+I175</f>
        <v>61.47</v>
      </c>
      <c r="J176" s="32">
        <f t="shared" ref="J176:L176" si="69">J165+J175</f>
        <v>379.7</v>
      </c>
      <c r="K176" s="32"/>
      <c r="L176" s="32">
        <f t="shared" si="69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0">SUM(G177:G183)</f>
        <v>0</v>
      </c>
      <c r="H184" s="19">
        <f t="shared" si="70"/>
        <v>0</v>
      </c>
      <c r="I184" s="19">
        <f t="shared" si="70"/>
        <v>0</v>
      </c>
      <c r="J184" s="19">
        <f t="shared" si="70"/>
        <v>0</v>
      </c>
      <c r="K184" s="25"/>
      <c r="L184" s="19">
        <f t="shared" ref="L184" si="71">SUM(L177:L183)</f>
        <v>0</v>
      </c>
    </row>
    <row r="185" spans="1:12" ht="15.75" customHeight="1" x14ac:dyDescent="0.3">
      <c r="A185" s="23"/>
      <c r="B185" s="15"/>
      <c r="C185" s="11"/>
      <c r="D185" s="64" t="s">
        <v>26</v>
      </c>
      <c r="E185" s="61"/>
      <c r="F185" s="62"/>
      <c r="G185" s="62"/>
      <c r="H185" s="62"/>
      <c r="I185" s="62"/>
      <c r="J185" s="62"/>
      <c r="K185" s="63"/>
      <c r="L185" s="62"/>
    </row>
    <row r="186" spans="1:12" ht="14.4" x14ac:dyDescent="0.3">
      <c r="A186" s="26">
        <f>A177</f>
        <v>2</v>
      </c>
      <c r="B186" s="13">
        <f>B177</f>
        <v>5</v>
      </c>
      <c r="C186" s="10" t="s">
        <v>25</v>
      </c>
      <c r="D186" s="7" t="s">
        <v>26</v>
      </c>
      <c r="E186" s="56"/>
      <c r="F186" s="43"/>
      <c r="G186" s="43"/>
      <c r="H186" s="43"/>
      <c r="I186" s="43"/>
      <c r="J186" s="43"/>
      <c r="K186" s="55"/>
      <c r="L186" s="43"/>
    </row>
    <row r="187" spans="1:12" ht="14.4" x14ac:dyDescent="0.3">
      <c r="A187" s="23"/>
      <c r="B187" s="15"/>
      <c r="C187" s="11"/>
      <c r="D187" s="7" t="s">
        <v>27</v>
      </c>
      <c r="E187" s="56"/>
      <c r="F187" s="57"/>
      <c r="G187" s="43"/>
      <c r="H187" s="43"/>
      <c r="I187" s="43"/>
      <c r="J187" s="43"/>
      <c r="K187" s="55"/>
      <c r="L187" s="43"/>
    </row>
    <row r="188" spans="1:12" ht="26.4" x14ac:dyDescent="0.3">
      <c r="A188" s="23"/>
      <c r="B188" s="15"/>
      <c r="C188" s="11"/>
      <c r="D188" s="7" t="s">
        <v>28</v>
      </c>
      <c r="E188" s="56" t="s">
        <v>91</v>
      </c>
      <c r="F188" s="43" t="s">
        <v>92</v>
      </c>
      <c r="G188" s="43">
        <v>22.02</v>
      </c>
      <c r="H188" s="43">
        <v>15.6</v>
      </c>
      <c r="I188" s="43">
        <v>37.18</v>
      </c>
      <c r="J188" s="43">
        <v>393.83</v>
      </c>
      <c r="K188" s="55" t="s">
        <v>93</v>
      </c>
      <c r="L188" s="43"/>
    </row>
    <row r="189" spans="1:12" ht="14.4" x14ac:dyDescent="0.3">
      <c r="A189" s="23"/>
      <c r="B189" s="15"/>
      <c r="C189" s="11"/>
      <c r="D189" s="7" t="s">
        <v>29</v>
      </c>
      <c r="E189" s="56"/>
      <c r="F189" s="57"/>
      <c r="G189" s="43"/>
      <c r="H189" s="43"/>
      <c r="I189" s="43"/>
      <c r="J189" s="43"/>
      <c r="K189" s="55"/>
      <c r="L189" s="43"/>
    </row>
    <row r="190" spans="1:12" ht="14.4" x14ac:dyDescent="0.3">
      <c r="A190" s="23"/>
      <c r="B190" s="15"/>
      <c r="C190" s="11"/>
      <c r="D190" s="7" t="s">
        <v>30</v>
      </c>
      <c r="E190" s="56" t="s">
        <v>68</v>
      </c>
      <c r="F190" s="43">
        <v>200</v>
      </c>
      <c r="G190" s="43">
        <v>0.16</v>
      </c>
      <c r="H190" s="43">
        <v>0</v>
      </c>
      <c r="I190" s="43">
        <v>29</v>
      </c>
      <c r="J190" s="43">
        <v>111</v>
      </c>
      <c r="K190" s="55" t="s">
        <v>64</v>
      </c>
      <c r="L190" s="43"/>
    </row>
    <row r="191" spans="1:12" ht="14.4" x14ac:dyDescent="0.3">
      <c r="A191" s="23"/>
      <c r="B191" s="15"/>
      <c r="C191" s="11"/>
      <c r="D191" s="7" t="s">
        <v>31</v>
      </c>
      <c r="E191" s="42" t="s">
        <v>48</v>
      </c>
      <c r="F191" s="43">
        <v>30</v>
      </c>
      <c r="G191" s="43">
        <v>2.7</v>
      </c>
      <c r="H191" s="43">
        <v>0.96</v>
      </c>
      <c r="I191" s="43">
        <v>14.7</v>
      </c>
      <c r="J191" s="43">
        <v>79.5</v>
      </c>
      <c r="K191" s="44" t="s">
        <v>49</v>
      </c>
      <c r="L191" s="43"/>
    </row>
    <row r="192" spans="1:12" ht="14.4" x14ac:dyDescent="0.3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5" ht="14.4" x14ac:dyDescent="0.3">
      <c r="A193" s="23"/>
      <c r="B193" s="15"/>
      <c r="C193" s="11"/>
      <c r="D193" s="6"/>
      <c r="E193" s="56"/>
      <c r="F193" s="57"/>
      <c r="G193" s="43"/>
      <c r="H193" s="43"/>
      <c r="I193" s="43"/>
      <c r="J193" s="43"/>
      <c r="K193" s="58"/>
      <c r="L193" s="43"/>
    </row>
    <row r="194" spans="1:15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5" ht="14.4" x14ac:dyDescent="0.3">
      <c r="A195" s="24"/>
      <c r="B195" s="17"/>
      <c r="C195" s="8"/>
      <c r="D195" s="18" t="s">
        <v>33</v>
      </c>
      <c r="E195" s="9"/>
      <c r="F195" s="19">
        <f>SUM(F190:F194)</f>
        <v>230</v>
      </c>
      <c r="G195" s="19">
        <f>SUM(G188:G194)</f>
        <v>24.88</v>
      </c>
      <c r="H195" s="19">
        <f>SUM(H188:H194)</f>
        <v>16.559999999999999</v>
      </c>
      <c r="I195" s="19">
        <f>SUM(I188:I194)</f>
        <v>80.88000000000001</v>
      </c>
      <c r="J195" s="19">
        <f>SUM(J188:J194)</f>
        <v>584.32999999999993</v>
      </c>
      <c r="K195" s="25"/>
      <c r="L195" s="19"/>
    </row>
    <row r="196" spans="1:15" ht="14.4" x14ac:dyDescent="0.25">
      <c r="A196" s="29">
        <f>A177</f>
        <v>2</v>
      </c>
      <c r="B196" s="30">
        <f>B177</f>
        <v>5</v>
      </c>
      <c r="C196" s="66" t="s">
        <v>4</v>
      </c>
      <c r="D196" s="67"/>
      <c r="E196" s="31"/>
      <c r="F196" s="32"/>
      <c r="G196" s="32"/>
      <c r="H196" s="32"/>
      <c r="I196" s="32"/>
      <c r="J196" s="32"/>
      <c r="K196" s="32"/>
      <c r="L196" s="32"/>
    </row>
    <row r="197" spans="1:15" x14ac:dyDescent="0.25">
      <c r="A197" s="27"/>
      <c r="B197" s="28"/>
      <c r="C197" s="68" t="s">
        <v>5</v>
      </c>
      <c r="D197" s="68"/>
      <c r="E197" s="68"/>
      <c r="F197" s="34" t="e">
        <f>(F24+F43+F62+F81+F100+F119+F138+F157+F176+F196)/(IF(F24=0,0,1)+IF(F43=0,0,1)+IF(F62=0,0,1)+IF(F81=0,0,1)+IF(F100=0,0,1)+IF(F119=0,0,1)+IF(F138=0,0,1)+IF(F157=0,0,1)+IF(F176=0,0,1)+IF(F196=0,0,1))</f>
        <v>#VALUE!</v>
      </c>
      <c r="G197" s="34"/>
      <c r="H197" s="34"/>
      <c r="I197" s="34"/>
      <c r="J197" s="34"/>
      <c r="K197" s="34"/>
      <c r="L197" s="34" t="e">
        <f t="shared" ref="L197" si="72">(L24+L43+L62+L81+L100+L119+L138+L157+L176+L196)/(IF(L24=0,0,1)+IF(L43=0,0,1)+IF(L62=0,0,1)+IF(L81=0,0,1)+IF(L100=0,0,1)+IF(L119=0,0,1)+IF(L138=0,0,1)+IF(L157=0,0,1)+IF(L176=0,0,1)+IF(L196=0,0,1))</f>
        <v>#DIV/0!</v>
      </c>
    </row>
    <row r="198" spans="1:15" x14ac:dyDescent="0.25">
      <c r="O198" s="2" t="s">
        <v>65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2025-03-11T11:02:14Z</dcterms:modified>
</cp:coreProperties>
</file>